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lla emocional" sheetId="1" r:id="rId4"/>
    <sheet state="visible" name="Cuestionario burnout" sheetId="2" r:id="rId5"/>
    <sheet state="visible" name="Vencer la procrastinación" sheetId="3" r:id="rId6"/>
    <sheet state="visible" name="Diario de progreso" sheetId="4" r:id="rId7"/>
    <sheet state="visible" name="Sistema de recompensas" sheetId="5" r:id="rId8"/>
  </sheets>
  <definedNames/>
  <calcPr/>
</workbook>
</file>

<file path=xl/sharedStrings.xml><?xml version="1.0" encoding="utf-8"?>
<sst xmlns="http://schemas.openxmlformats.org/spreadsheetml/2006/main" count="106" uniqueCount="96">
  <si>
    <t>Aquí registraremos las emociones negativas que nos están generando un embotellamiento emocional, la idea es que pasemos por una serie de pasos o filtros para ser conscientes de nuestras emociones, validarlas y gestionarlas adecuadamente para que podamos dar respuestas basadas en la asertividad.</t>
  </si>
  <si>
    <t>Emoción que experimentaste</t>
  </si>
  <si>
    <t xml:space="preserve">Su intensidad </t>
  </si>
  <si>
    <t>Situación que la desencadenó</t>
  </si>
  <si>
    <t>Respiración profunda</t>
  </si>
  <si>
    <t>Objetivo del ejercicio</t>
  </si>
  <si>
    <t>Enojo</t>
  </si>
  <si>
    <t>Baja</t>
  </si>
  <si>
    <t>Las cosas no salieron como quería</t>
  </si>
  <si>
    <t>Cuestionario de Burnout</t>
  </si>
  <si>
    <t>Instrucciones: por favor, responde las siguientes preguntas utilizando la escala de 0 a 6:
0: Nunca
1: Raramente
2: Ocasionalmente
3: A veces
4: Frecuentemente
5: Casi siempre
6: Siempre</t>
  </si>
  <si>
    <t>¿Con qué frecuencia te sientes agotado/a emocionalmente por tu trabajo o estudio?</t>
  </si>
  <si>
    <t>¿Con qué frecuencia te sientes distante emocionalmente de las personas con las que trabajas o te relacionas?</t>
  </si>
  <si>
    <t>¿Con qué frecuencia te sientes abrumado/a por la cantidad de trabajo o estudio que tienes?</t>
  </si>
  <si>
    <t>¿Sientes que estás descuidando tus propias necesidades personales debido a tu trabajo y estudio?</t>
  </si>
  <si>
    <t>¿Con qué frecuencia te sientes físicamente agotado/a debido a tu trabajo y/o estudio?</t>
  </si>
  <si>
    <t>¿Te resulta cada vez más difícil mantenerte concentrado/a?</t>
  </si>
  <si>
    <t>¿Con qué frecuencia te sientes descontento/a con tu rendimiento en el trabajo o estudio?</t>
  </si>
  <si>
    <t>¿Sientes que has perdido el entusiasmo por tu trabajo y/o estudio?</t>
  </si>
  <si>
    <t>¿Tienes dificultades para dormir debido a pensamientos relacionados con el trabajo y/o el estudio?</t>
  </si>
  <si>
    <t>¿Con qué frecuencia te sientes emocionalmente agotado/a fuera del trabajo y/o estudio?</t>
  </si>
  <si>
    <t>Puntuación total</t>
  </si>
  <si>
    <t>Suma tus puntuaciones para las diez preguntas. Tu puntuación total puede variar de 0 a 60.
Una puntuación alta en este cuestionario podría indicar la presencia de burnout o un alto riesgo de experimentarlo. Si obtienes una puntuación significativamente alta y experimentas síntomas asociados al burnout, te recomiendo encarecidamente que busques la ayuda de un profesional de la salud mental para una evaluación más detallada y el apoyo adecuado.</t>
  </si>
  <si>
    <r>
      <rPr>
        <rFont val="Montserrat"/>
        <b/>
        <color theme="1"/>
      </rPr>
      <t>Puntuación total de 0 a 15:</t>
    </r>
    <r>
      <rPr>
        <rFont val="Montserrat"/>
        <color theme="1"/>
      </rPr>
      <t xml:space="preserve"> Esto indica que es poco probable que estés experimentando burnout o que tienes un bajo nivel de síntomas de burnout en este momento.
</t>
    </r>
  </si>
  <si>
    <t>Bajo riesgo o ausencia de burnout</t>
  </si>
  <si>
    <r>
      <rPr>
        <rFont val="Montserrat"/>
        <b/>
        <color theme="1"/>
      </rPr>
      <t xml:space="preserve">Puntuación total de 16 a 35: </t>
    </r>
    <r>
      <rPr>
        <rFont val="Montserrat"/>
        <color theme="1"/>
      </rPr>
      <t>Una puntuación en este rango sugiere que podrías estar experimentando un nivel moderado de síntomas de burnout. Es importante prestar atención a los síntomas y buscar formas de reducir el estrés laboral.</t>
    </r>
  </si>
  <si>
    <t>Nivel moderado de burnout</t>
  </si>
  <si>
    <r>
      <rPr>
        <rFont val="Montserrat"/>
        <b/>
        <color theme="1"/>
      </rPr>
      <t>Puntuación total de 36 o más:</t>
    </r>
    <r>
      <rPr>
        <rFont val="Montserrat"/>
        <color theme="1"/>
      </rPr>
      <t xml:space="preserve"> Una puntuación en este rango sugiere un alto riesgo de burnout o la presencia de burnout severo. Es importante buscar ayuda profesional de inmediato para abordar los síntomas y encontrar estrategias de manejo del estrés.</t>
    </r>
  </si>
  <si>
    <t>Alto riesgo o burnout severo</t>
  </si>
  <si>
    <t>Paso a paso para vencer la procrastinación</t>
  </si>
  <si>
    <t>Paso 1: Identificar la tarea postergada</t>
  </si>
  <si>
    <t>Tarea postergada</t>
  </si>
  <si>
    <t>Identifica la tarea que has estado posponiendo. Asegúrate de que sea una tarea específica y clara.</t>
  </si>
  <si>
    <t>Paso 2: Dividir la tarea en pasos más pequeños</t>
  </si>
  <si>
    <t>División</t>
  </si>
  <si>
    <t>Divide la tarea en pasos más pequeños y manejables. Esto hace que la tarea sea menos abrumadora y más fácil de abordar.</t>
  </si>
  <si>
    <t>Parte 1</t>
  </si>
  <si>
    <t>Parte 2</t>
  </si>
  <si>
    <t>Parte 3</t>
  </si>
  <si>
    <t>Parte 4</t>
  </si>
  <si>
    <t>Paso 3: Establecer un objetivo</t>
  </si>
  <si>
    <t>Cuándo la haré</t>
  </si>
  <si>
    <t>Establece un objetivo claro y alcanzable para esta sesión de trabajo. Esto te dará una dirección clara para enfocarte.</t>
  </si>
  <si>
    <t>Fecha 1</t>
  </si>
  <si>
    <t>Fecha 2</t>
  </si>
  <si>
    <t>Fecha 3</t>
  </si>
  <si>
    <t>Fecha 4</t>
  </si>
  <si>
    <t>Paso 4: Configurar un espacio de trabajo</t>
  </si>
  <si>
    <t>Describe aquí cuál sería ese lugar ideal y procura construirlo</t>
  </si>
  <si>
    <t>Crea un espacio de trabajo libre de distracciones. Apaga tu teléfono si es posible y asegúrate de tener todo lo que necesitas a mano.</t>
  </si>
  <si>
    <t>Paso 5: Registrar tu progreso</t>
  </si>
  <si>
    <t>Escribe aquí el progreso por día cumplido</t>
  </si>
  <si>
    <t>Al final del primer intervalo de trabajo, registra lo que has logrado. Esto te ayudará a mantener un registro de tu progreso y te dará una sensación de logro.</t>
  </si>
  <si>
    <t>Progreso 1</t>
  </si>
  <si>
    <t>Progreso 2</t>
  </si>
  <si>
    <t>Progreso 3</t>
  </si>
  <si>
    <t>Progreso 4</t>
  </si>
  <si>
    <t>Paso 6: Planificar la siguiente sesión</t>
  </si>
  <si>
    <t>Escribe aquí o haz un recordatorio de tu comprmiso para el siguiente encuentro</t>
  </si>
  <si>
    <t>Será importante mirar cuál será la próxima fecha en la cuál volverás a tener tu sesión de estudio para comprometerte contigo mismo a llevarla a cabo y darle su respectiva importancia</t>
  </si>
  <si>
    <t>Recuerda que vencer la procrastinación es un proceso gradual y es importante ser amable contigo mismo. Si te encuentras luchando con la procrastinación de manera persistente, considera buscar el apoyo de un coach o terapeuta que pueda proporcionarte estrategias adicionales para superarla.</t>
  </si>
  <si>
    <t>Mi diario de progreso</t>
  </si>
  <si>
    <t>Status</t>
  </si>
  <si>
    <t>#</t>
  </si>
  <si>
    <t>Hecho</t>
  </si>
  <si>
    <t>Tarea</t>
  </si>
  <si>
    <t>Fecha límite</t>
  </si>
  <si>
    <t>Estado</t>
  </si>
  <si>
    <t>Días que faltan</t>
  </si>
  <si>
    <t>En progreso</t>
  </si>
  <si>
    <t>Tarea 3</t>
  </si>
  <si>
    <t>Pausado</t>
  </si>
  <si>
    <t>Pendiente</t>
  </si>
  <si>
    <t>Tarea 2</t>
  </si>
  <si>
    <t>Necesita revisión</t>
  </si>
  <si>
    <t>Nueva tarea</t>
  </si>
  <si>
    <t>Total</t>
  </si>
  <si>
    <t>Pendientes</t>
  </si>
  <si>
    <t>Completados</t>
  </si>
  <si>
    <t xml:space="preserve">Crear un sistema de recompensas por el cumplimiento de tus tareas de estudio y repaso semanalmente es una excelente manera de motivarte y mantenerte enfocado en tus objetivos académicos. </t>
  </si>
  <si>
    <t xml:space="preserve">Tiempo de estudio </t>
  </si>
  <si>
    <t>Tiempo de repaso</t>
  </si>
  <si>
    <t>Objetivo</t>
  </si>
  <si>
    <t>Una hora de lunes a jueves</t>
  </si>
  <si>
    <t>Dos horas el viernes</t>
  </si>
  <si>
    <t>Recompensas</t>
  </si>
  <si>
    <t>Tiempo libre: dedica un tiempo extra para hacer algo que disfrutes, como ver una película, leer un libro, salir a caminar, o simplemente relajarte sin preocupaciones.</t>
  </si>
  <si>
    <t>Ejercicio o actividad física: haz ejercicio o participa en una actividad física que te guste, como una clase de yoga, una caminata, o una sesión de deporte.</t>
  </si>
  <si>
    <t>Compra pequeña: permítete comprar algo que hayas estado deseando, como un pequeño regalo para ti mismo, una golosina especial o un artículo que te guste.</t>
  </si>
  <si>
    <t>Comida especial: disfruta de una comida especial o cena en tu restaurante favorito, o prepara tu platillo favorito en casa.</t>
  </si>
  <si>
    <t>Día de descanso: otórgate un día libre de estudio y responsabilidades, donde puedas disfrutar sin preocupaciones académicas o laborales.</t>
  </si>
  <si>
    <t>Aprender algo nuevo: dedica tiempo a aprender algo nuevo que te interese, como un nuevo idioma, una habilidad o una actividad creativa.</t>
  </si>
  <si>
    <t>¿Completado?</t>
  </si>
  <si>
    <t>Recomendación 1: Establecer objetivos realistas
En el apartado "Tiempo de estudio", para cada semana, establece cuánto tiempo planeas estudiar de lunes a jueves.
En el apartado "Tiempo de repaso", para cada semana, establece cuánto tiempo planeas dedicar al repaso el viernes.
Asegúrate de que estos objetivos sean realistas y alcanzables. No establezcas metas demasiado altas que sean difíciles de cumplir, especialmente al principio.</t>
  </si>
  <si>
    <t>Recomendación 2: Registrar el progreso
A medida que avanzas en la semana, registra si has cumplido con tus objetivos de estudio y repaso, y "chulea" si cumpliste la tarea en el apartado de "¿Completado?"</t>
  </si>
  <si>
    <t>Recomendación 3: Ajustar y disfrutar
A medida que avanzas, ajusta tus objetivos y recompensas según tus necesidades y preferencias. Puedes agregar nuevas recompensas o cambiar los parámetros de tus objetivos semanales según tus logros.
Asegúrate de disfrutar de las recompensas que te has ganado. Esto hará que el proceso sea más agradable y te motive a repetirlo.
Recuerda que la clave es hacer que este sistema de recompensas sea personalizado y divertido para ti. ¡Buena suerte con tus objetivos de estudio y repaso!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</si>
</sst>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6">
    <font>
      <sz val="10.0"/>
      <color rgb="FF000000"/>
      <name val="Arial"/>
      <scheme val="minor"/>
    </font>
    <font>
      <color theme="1"/>
      <name val="Montserrat"/>
    </font>
    <font>
      <color rgb="FFFFFFFF"/>
      <name val="Montserrat"/>
    </font>
    <font>
      <b/>
      <sz val="16.0"/>
      <color theme="1"/>
      <name val="Montserrat"/>
    </font>
    <font>
      <b/>
      <sz val="14.0"/>
      <color rgb="FFFFFFFF"/>
      <name val="Montserrat"/>
    </font>
    <font>
      <b/>
      <color theme="1"/>
      <name val="Montserrat"/>
    </font>
    <font/>
    <font>
      <sz val="14.0"/>
      <color theme="1"/>
      <name val="Montserrat"/>
    </font>
    <font>
      <sz val="14.0"/>
      <color rgb="FFFFFFFF"/>
      <name val="Montserrat"/>
    </font>
    <font>
      <sz val="23.0"/>
      <color theme="1"/>
      <name val="Montserrat"/>
    </font>
    <font>
      <b/>
      <sz val="15.0"/>
      <color rgb="FFFFFFFF"/>
      <name val="Montserrat"/>
    </font>
    <font>
      <color theme="1"/>
      <name val="Arial"/>
      <scheme val="minor"/>
    </font>
    <font>
      <sz val="13.0"/>
      <color theme="1"/>
      <name val="Montserrat"/>
    </font>
    <font>
      <b/>
      <sz val="13.0"/>
      <color theme="1"/>
      <name val="Montserrat"/>
    </font>
    <font>
      <b/>
      <sz val="11.0"/>
      <color rgb="FFFFFFFF"/>
      <name val="Montserrat"/>
    </font>
    <font>
      <b/>
      <color rgb="FF434343"/>
      <name val="Montserrat"/>
    </font>
  </fonts>
  <fills count="12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</fills>
  <borders count="31">
    <border/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double">
        <color rgb="FFEFEFEF"/>
      </left>
      <right style="double">
        <color rgb="FFEFEFEF"/>
      </right>
      <top style="double">
        <color rgb="FFEFEFEF"/>
      </top>
      <bottom style="double">
        <color rgb="FFEFEFEF"/>
      </bottom>
    </border>
    <border>
      <left style="double">
        <color rgb="FFEFEFEF"/>
      </left>
      <top style="double">
        <color rgb="FFEFEFEF"/>
      </top>
      <bottom style="double">
        <color rgb="FFEFEFEF"/>
      </bottom>
    </border>
    <border>
      <right style="double">
        <color rgb="FFEFEFEF"/>
      </right>
      <top style="double">
        <color rgb="FFEFEFEF"/>
      </top>
      <bottom style="double">
        <color rgb="FFEFEFEF"/>
      </bottom>
    </border>
    <border>
      <left style="thin">
        <color rgb="FFEFEFEF"/>
      </left>
      <top style="thin">
        <color rgb="FFEFEFEF"/>
      </top>
      <bottom style="thin">
        <color rgb="FFEFEFEF"/>
      </bottom>
    </border>
    <border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</border>
    <border>
      <left style="double">
        <color rgb="FF8E7CC3"/>
      </left>
      <right style="double">
        <color rgb="FF8E7CC3"/>
      </right>
      <top style="double">
        <color rgb="FF8E7CC3"/>
      </top>
      <bottom style="double">
        <color rgb="FF8E7CC3"/>
      </bottom>
    </border>
    <border>
      <left style="thin">
        <color rgb="FFEFEFEF"/>
      </left>
      <right style="thin">
        <color rgb="FFEFEFEF"/>
      </right>
    </border>
    <border>
      <left style="thin">
        <color rgb="FFEFEFEF"/>
      </left>
      <top style="thin">
        <color rgb="FFEFEFEF"/>
      </top>
    </border>
    <border>
      <left style="thin">
        <color rgb="FFEFEFEF"/>
      </left>
    </border>
    <border>
      <left style="thin">
        <color rgb="FFEFEFEF"/>
      </left>
      <bottom style="thin">
        <color rgb="FFEFEFEF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top style="thin">
        <color rgb="FFEFEFEF"/>
      </top>
    </border>
    <border>
      <right style="thin">
        <color rgb="FFEFEFEF"/>
      </right>
      <top style="thin">
        <color rgb="FFEFEFEF"/>
      </top>
    </border>
    <border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bottom style="thin">
        <color rgb="FFF3F3F3"/>
      </bottom>
    </border>
    <border>
      <right style="thin">
        <color rgb="FFD9D9D9"/>
      </right>
      <bottom style="thin">
        <color rgb="FFF3F3F3"/>
      </bottom>
    </border>
    <border>
      <right style="thin">
        <color rgb="FFF3F3F3"/>
      </right>
      <bottom style="thin">
        <color rgb="FFF3F3F3"/>
      </bottom>
    </border>
    <border>
      <right style="thin">
        <color rgb="FFF3F3F3"/>
      </right>
    </border>
    <border>
      <right style="thin">
        <color rgb="FFF3F3F3"/>
      </right>
      <bottom style="thin">
        <color rgb="FFD9D9D9"/>
      </bottom>
    </border>
    <border>
      <bottom style="thin">
        <color rgb="FFD9D9D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top style="thin">
        <color rgb="FFEFEFEF"/>
      </top>
      <bottom style="thin">
        <color rgb="FFEFEFEF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readingOrder="0" shrinkToFit="0" vertical="top" wrapText="1"/>
    </xf>
    <xf borderId="0" fillId="3" fontId="2" numFmtId="0" xfId="0" applyAlignment="1" applyFill="1" applyFont="1">
      <alignment horizontal="center" readingOrder="0" shrinkToFit="0" vertical="center" wrapText="1"/>
    </xf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readingOrder="0"/>
    </xf>
    <xf borderId="1" fillId="2" fontId="1" numFmtId="0" xfId="0" applyAlignment="1" applyBorder="1" applyFont="1">
      <alignment readingOrder="0"/>
    </xf>
    <xf borderId="0" fillId="0" fontId="1" numFmtId="0" xfId="0" applyFont="1"/>
    <xf borderId="1" fillId="2" fontId="1" numFmtId="0" xfId="0" applyBorder="1" applyFont="1"/>
    <xf borderId="2" fillId="2" fontId="3" numFmtId="0" xfId="0" applyAlignment="1" applyBorder="1" applyFont="1">
      <alignment horizontal="center" readingOrder="0"/>
    </xf>
    <xf borderId="2" fillId="2" fontId="4" numFmtId="0" xfId="0" applyAlignment="1" applyBorder="1" applyFont="1">
      <alignment horizontal="center" readingOrder="0"/>
    </xf>
    <xf borderId="2" fillId="2" fontId="1" numFmtId="0" xfId="0" applyBorder="1" applyFont="1"/>
    <xf borderId="0" fillId="3" fontId="4" numFmtId="0" xfId="0" applyAlignment="1" applyFont="1">
      <alignment horizontal="center" readingOrder="0"/>
    </xf>
    <xf borderId="2" fillId="2" fontId="1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2" fillId="2" fontId="1" numFmtId="0" xfId="0" applyAlignment="1" applyBorder="1" applyFont="1">
      <alignment readingOrder="0" shrinkToFit="0" wrapText="1"/>
    </xf>
    <xf borderId="3" fillId="2" fontId="1" numFmtId="0" xfId="0" applyAlignment="1" applyBorder="1" applyFont="1">
      <alignment readingOrder="0" shrinkToFit="0" wrapText="1"/>
    </xf>
    <xf borderId="4" fillId="0" fontId="6" numFmtId="0" xfId="0" applyBorder="1" applyFont="1"/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center" readingOrder="0" vertical="center"/>
    </xf>
    <xf borderId="2" fillId="2" fontId="7" numFmtId="0" xfId="0" applyAlignment="1" applyBorder="1" applyFont="1">
      <alignment horizontal="right" readingOrder="0" shrinkToFit="0" wrapText="1"/>
    </xf>
    <xf borderId="0" fillId="3" fontId="8" numFmtId="0" xfId="0" applyAlignment="1" applyFont="1">
      <alignment horizontal="right" readingOrder="0" shrinkToFit="0" wrapText="1"/>
    </xf>
    <xf borderId="0" fillId="3" fontId="8" numFmtId="0" xfId="0" applyAlignment="1" applyFont="1">
      <alignment horizontal="center"/>
    </xf>
    <xf borderId="2" fillId="2" fontId="1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/>
    </xf>
    <xf borderId="1" fillId="2" fontId="9" numFmtId="0" xfId="0" applyAlignment="1" applyBorder="1" applyFont="1">
      <alignment horizontal="center" readingOrder="0" shrinkToFit="0" vertical="center" wrapText="1"/>
    </xf>
    <xf borderId="5" fillId="3" fontId="10" numFmtId="0" xfId="0" applyAlignment="1" applyBorder="1" applyFont="1">
      <alignment horizontal="center" readingOrder="0" shrinkToFit="0" vertical="center" wrapText="1"/>
    </xf>
    <xf borderId="6" fillId="0" fontId="6" numFmtId="0" xfId="0" applyBorder="1" applyFont="1"/>
    <xf borderId="1" fillId="2" fontId="1" numFmtId="0" xfId="0" applyAlignment="1" applyBorder="1" applyFont="1">
      <alignment shrinkToFit="0" wrapText="1"/>
    </xf>
    <xf borderId="7" fillId="2" fontId="1" numFmtId="0" xfId="0" applyAlignment="1" applyBorder="1" applyFont="1">
      <alignment shrinkToFit="0" wrapText="1"/>
    </xf>
    <xf borderId="1" fillId="2" fontId="5" numFmtId="0" xfId="0" applyAlignment="1" applyBorder="1" applyFont="1">
      <alignment horizontal="left" readingOrder="0" shrinkToFit="0" vertical="center" wrapText="1"/>
    </xf>
    <xf borderId="5" fillId="0" fontId="5" numFmtId="0" xfId="0" applyAlignment="1" applyBorder="1" applyFont="1">
      <alignment horizontal="left" readingOrder="0" shrinkToFit="0" vertical="center" wrapText="1"/>
    </xf>
    <xf borderId="8" fillId="0" fontId="5" numFmtId="0" xfId="0" applyAlignment="1" applyBorder="1" applyFont="1">
      <alignment horizontal="center" readingOrder="0" shrinkToFit="0" vertical="center" wrapText="1"/>
    </xf>
    <xf borderId="6" fillId="2" fontId="1" numFmtId="0" xfId="0" applyBorder="1" applyFont="1"/>
    <xf borderId="1" fillId="2" fontId="1" numFmtId="0" xfId="0" applyAlignment="1" applyBorder="1" applyFont="1">
      <alignment readingOrder="0" shrinkToFit="0" wrapText="1"/>
    </xf>
    <xf borderId="5" fillId="0" fontId="1" numFmtId="0" xfId="0" applyAlignment="1" applyBorder="1" applyFont="1">
      <alignment readingOrder="0" shrinkToFit="0" wrapText="1"/>
    </xf>
    <xf borderId="8" fillId="0" fontId="1" numFmtId="0" xfId="0" applyAlignment="1" applyBorder="1" applyFont="1">
      <alignment shrinkToFit="0" wrapText="1"/>
    </xf>
    <xf borderId="9" fillId="2" fontId="1" numFmtId="0" xfId="0" applyAlignment="1" applyBorder="1" applyFont="1">
      <alignment shrinkToFit="0" wrapText="1"/>
    </xf>
    <xf borderId="6" fillId="2" fontId="11" numFmtId="0" xfId="0" applyBorder="1" applyFont="1"/>
    <xf borderId="10" fillId="0" fontId="1" numFmtId="0" xfId="0" applyAlignment="1" applyBorder="1" applyFont="1">
      <alignment readingOrder="0" shrinkToFit="0" wrapText="1"/>
    </xf>
    <xf borderId="8" fillId="0" fontId="1" numFmtId="0" xfId="0" applyAlignment="1" applyBorder="1" applyFont="1">
      <alignment readingOrder="0" shrinkToFit="0" wrapText="1"/>
    </xf>
    <xf borderId="11" fillId="0" fontId="6" numFmtId="0" xfId="0" applyBorder="1" applyFont="1"/>
    <xf borderId="12" fillId="0" fontId="6" numFmtId="0" xfId="0" applyBorder="1" applyFont="1"/>
    <xf borderId="1" fillId="2" fontId="5" numFmtId="0" xfId="0" applyAlignment="1" applyBorder="1" applyFont="1">
      <alignment readingOrder="0" shrinkToFit="0" wrapText="1"/>
    </xf>
    <xf borderId="5" fillId="0" fontId="5" numFmtId="0" xfId="0" applyAlignment="1" applyBorder="1" applyFont="1">
      <alignment readingOrder="0" shrinkToFit="0" wrapText="1"/>
    </xf>
    <xf borderId="8" fillId="0" fontId="5" numFmtId="0" xfId="0" applyAlignment="1" applyBorder="1" applyFont="1">
      <alignment horizontal="center" readingOrder="0" shrinkToFit="0" wrapText="1"/>
    </xf>
    <xf borderId="13" fillId="2" fontId="1" numFmtId="0" xfId="0" applyAlignment="1" applyBorder="1" applyFont="1">
      <alignment shrinkToFit="0" wrapText="1"/>
    </xf>
    <xf borderId="1" fillId="2" fontId="12" numFmtId="0" xfId="0" applyAlignment="1" applyBorder="1" applyFont="1">
      <alignment horizontal="center" readingOrder="0" shrinkToFit="0" vertical="center" wrapText="1"/>
    </xf>
    <xf borderId="5" fillId="0" fontId="12" numFmtId="0" xfId="0" applyAlignment="1" applyBorder="1" applyFont="1">
      <alignment horizontal="center" readingOrder="0" shrinkToFit="0" vertical="center" wrapText="1"/>
    </xf>
    <xf borderId="1" fillId="4" fontId="1" numFmtId="0" xfId="0" applyBorder="1" applyFill="1" applyFont="1"/>
    <xf borderId="1" fillId="4" fontId="1" numFmtId="164" xfId="0" applyBorder="1" applyFont="1" applyNumberFormat="1"/>
    <xf borderId="10" fillId="3" fontId="4" numFmtId="0" xfId="0" applyAlignment="1" applyBorder="1" applyFont="1">
      <alignment horizontal="center" shrinkToFit="0" wrapText="1"/>
    </xf>
    <xf borderId="14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7" fillId="4" fontId="1" numFmtId="0" xfId="0" applyAlignment="1" applyBorder="1" applyFont="1">
      <alignment vertical="bottom"/>
    </xf>
    <xf borderId="7" fillId="4" fontId="1" numFmtId="164" xfId="0" applyAlignment="1" applyBorder="1" applyFont="1" applyNumberFormat="1">
      <alignment vertical="bottom"/>
    </xf>
    <xf borderId="7" fillId="4" fontId="1" numFmtId="0" xfId="0" applyBorder="1" applyFont="1"/>
    <xf borderId="5" fillId="4" fontId="1" numFmtId="0" xfId="0" applyBorder="1" applyFont="1"/>
    <xf borderId="10" fillId="0" fontId="5" numFmtId="9" xfId="0" applyAlignment="1" applyBorder="1" applyFont="1" applyNumberFormat="1">
      <alignment horizontal="center" shrinkToFit="0" wrapText="1"/>
    </xf>
    <xf borderId="10" fillId="0" fontId="1" numFmtId="0" xfId="0" applyBorder="1" applyFont="1"/>
    <xf borderId="18" fillId="5" fontId="5" numFmtId="0" xfId="0" applyAlignment="1" applyBorder="1" applyFill="1" applyFont="1">
      <alignment horizontal="center" shrinkToFit="0" wrapText="1"/>
    </xf>
    <xf borderId="19" fillId="0" fontId="6" numFmtId="0" xfId="0" applyBorder="1" applyFont="1"/>
    <xf borderId="20" fillId="5" fontId="5" numFmtId="0" xfId="0" applyAlignment="1" applyBorder="1" applyFont="1">
      <alignment horizontal="center" shrinkToFit="0" wrapText="1"/>
    </xf>
    <xf borderId="20" fillId="5" fontId="5" numFmtId="164" xfId="0" applyAlignment="1" applyBorder="1" applyFont="1" applyNumberFormat="1">
      <alignment horizontal="center" shrinkToFit="0" wrapText="1"/>
    </xf>
    <xf borderId="20" fillId="0" fontId="1" numFmtId="0" xfId="0" applyAlignment="1" applyBorder="1" applyFont="1">
      <alignment horizontal="center" shrinkToFit="0" wrapText="1"/>
    </xf>
    <xf borderId="18" fillId="0" fontId="1" numFmtId="0" xfId="0" applyAlignment="1" applyBorder="1" applyFont="1">
      <alignment horizontal="center" shrinkToFit="0" wrapText="1"/>
    </xf>
    <xf borderId="20" fillId="0" fontId="5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readingOrder="0"/>
    </xf>
    <xf borderId="20" fillId="0" fontId="1" numFmtId="164" xfId="0" applyAlignment="1" applyBorder="1" applyFont="1" applyNumberFormat="1">
      <alignment horizontal="center" shrinkToFit="0" wrapText="1"/>
    </xf>
    <xf borderId="20" fillId="6" fontId="1" numFmtId="164" xfId="0" applyAlignment="1" applyBorder="1" applyFill="1" applyFont="1" applyNumberFormat="1">
      <alignment horizontal="center" shrinkToFit="0" wrapText="1"/>
    </xf>
    <xf borderId="2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20" fillId="0" fontId="1" numFmtId="0" xfId="0" applyBorder="1" applyFont="1"/>
    <xf borderId="21" fillId="7" fontId="13" numFmtId="0" xfId="0" applyAlignment="1" applyBorder="1" applyFill="1" applyFont="1">
      <alignment horizontal="center" shrinkToFit="0" wrapText="1"/>
    </xf>
    <xf borderId="0" fillId="7" fontId="13" numFmtId="0" xfId="0" applyAlignment="1" applyFont="1">
      <alignment horizontal="center" shrinkToFit="0" wrapText="1"/>
    </xf>
    <xf borderId="22" fillId="0" fontId="6" numFmtId="0" xfId="0" applyBorder="1" applyFont="1"/>
    <xf borderId="23" fillId="0" fontId="6" numFmtId="0" xfId="0" applyBorder="1" applyFont="1"/>
    <xf borderId="20" fillId="0" fontId="1" numFmtId="164" xfId="0" applyBorder="1" applyFont="1" applyNumberFormat="1"/>
    <xf borderId="23" fillId="4" fontId="1" numFmtId="0" xfId="0" applyBorder="1" applyFont="1"/>
    <xf borderId="21" fillId="8" fontId="13" numFmtId="0" xfId="0" applyAlignment="1" applyBorder="1" applyFill="1" applyFont="1">
      <alignment horizontal="center" shrinkToFit="0" wrapText="1"/>
    </xf>
    <xf borderId="0" fillId="8" fontId="13" numFmtId="0" xfId="0" applyAlignment="1" applyFont="1">
      <alignment horizontal="center" shrinkToFit="0" wrapText="1"/>
    </xf>
    <xf borderId="21" fillId="9" fontId="13" numFmtId="0" xfId="0" applyAlignment="1" applyBorder="1" applyFill="1" applyFont="1">
      <alignment horizontal="center" shrinkToFit="0" wrapText="1"/>
    </xf>
    <xf borderId="0" fillId="9" fontId="13" numFmtId="0" xfId="0" applyAlignment="1" applyFont="1">
      <alignment horizontal="center" shrinkToFit="0" wrapText="1"/>
    </xf>
    <xf borderId="21" fillId="0" fontId="5" numFmtId="0" xfId="0" applyAlignment="1" applyBorder="1" applyFont="1">
      <alignment horizontal="center" shrinkToFit="0" wrapText="1"/>
    </xf>
    <xf borderId="21" fillId="0" fontId="1" numFmtId="0" xfId="0" applyBorder="1" applyFont="1"/>
    <xf borderId="21" fillId="0" fontId="1" numFmtId="164" xfId="0" applyBorder="1" applyFont="1" applyNumberFormat="1"/>
    <xf borderId="10" fillId="3" fontId="14" numFmtId="0" xfId="0" applyAlignment="1" applyBorder="1" applyFont="1">
      <alignment horizontal="center" readingOrder="0" shrinkToFit="0" vertical="center" wrapText="1"/>
    </xf>
    <xf borderId="7" fillId="2" fontId="1" numFmtId="0" xfId="0" applyBorder="1" applyFont="1"/>
    <xf borderId="5" fillId="2" fontId="1" numFmtId="0" xfId="0" applyBorder="1" applyFont="1"/>
    <xf borderId="24" fillId="10" fontId="5" numFmtId="0" xfId="0" applyAlignment="1" applyBorder="1" applyFill="1" applyFont="1">
      <alignment horizontal="center" readingOrder="0"/>
    </xf>
    <xf borderId="25" fillId="0" fontId="6" numFmtId="0" xfId="0" applyBorder="1" applyFont="1"/>
    <xf borderId="26" fillId="2" fontId="1" numFmtId="0" xfId="0" applyBorder="1" applyFont="1"/>
    <xf borderId="5" fillId="2" fontId="11" numFmtId="0" xfId="0" applyBorder="1" applyFont="1"/>
    <xf borderId="27" fillId="2" fontId="1" numFmtId="0" xfId="0" applyAlignment="1" applyBorder="1" applyFont="1">
      <alignment readingOrder="0"/>
    </xf>
    <xf borderId="27" fillId="2" fontId="1" numFmtId="0" xfId="0" applyAlignment="1" applyBorder="1" applyFont="1">
      <alignment readingOrder="0" shrinkToFit="0" wrapText="1"/>
    </xf>
    <xf borderId="28" fillId="8" fontId="1" numFmtId="0" xfId="0" applyAlignment="1" applyBorder="1" applyFont="1">
      <alignment horizontal="center" readingOrder="0" vertical="center"/>
    </xf>
    <xf borderId="27" fillId="2" fontId="1" numFmtId="0" xfId="0" applyAlignment="1" applyBorder="1" applyFont="1">
      <alignment readingOrder="0" shrinkToFit="0" vertical="center" wrapText="1"/>
    </xf>
    <xf borderId="29" fillId="0" fontId="6" numFmtId="0" xfId="0" applyBorder="1" applyFont="1"/>
    <xf borderId="30" fillId="0" fontId="6" numFmtId="0" xfId="0" applyBorder="1" applyFont="1"/>
    <xf borderId="27" fillId="2" fontId="5" numFmtId="0" xfId="0" applyAlignment="1" applyBorder="1" applyFont="1">
      <alignment horizontal="center" readingOrder="0"/>
    </xf>
    <xf borderId="24" fillId="9" fontId="1" numFmtId="0" xfId="0" applyAlignment="1" applyBorder="1" applyFont="1">
      <alignment shrinkToFit="0" wrapText="1"/>
    </xf>
    <xf borderId="13" fillId="2" fontId="1" numFmtId="0" xfId="0" applyBorder="1" applyFont="1"/>
    <xf borderId="5" fillId="11" fontId="15" numFmtId="0" xfId="0" applyAlignment="1" applyBorder="1" applyFill="1" applyFont="1">
      <alignment readingOrder="0" shrinkToFit="0" wrapText="1"/>
    </xf>
    <xf borderId="26" fillId="0" fontId="6" numFmtId="0" xfId="0" applyBorder="1" applyFont="1"/>
    <xf borderId="1" fillId="2" fontId="15" numFmtId="0" xfId="0" applyBorder="1" applyFont="1"/>
    <xf borderId="1" fillId="2" fontId="15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>
        <i/>
        <strike/>
        <color rgb="FFCCCCCC"/>
      </font>
      <fill>
        <patternFill patternType="solid">
          <fgColor rgb="FFEFEFEF"/>
          <bgColor rgb="FFEFEFE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27.0"/>
    <col customWidth="1" min="3" max="3" width="12.63"/>
    <col customWidth="1" min="4" max="4" width="31.13"/>
    <col customWidth="1" min="5" max="5" width="20.25"/>
    <col customWidth="1" min="6" max="6" width="53.38"/>
    <col hidden="1" min="7" max="7" width="12.63"/>
  </cols>
  <sheetData>
    <row r="1" ht="20.25" customHeight="1">
      <c r="A1" s="1"/>
      <c r="B1" s="1"/>
      <c r="C1" s="1"/>
      <c r="D1" s="1"/>
      <c r="E1" s="1"/>
      <c r="F1" s="1"/>
      <c r="G1" s="2"/>
      <c r="H1" s="2"/>
    </row>
    <row r="2" ht="20.25" customHeight="1">
      <c r="A2" s="1"/>
      <c r="B2" s="3" t="s">
        <v>0</v>
      </c>
      <c r="G2" s="4"/>
      <c r="H2" s="2"/>
    </row>
    <row r="3" ht="20.25" customHeight="1">
      <c r="A3" s="1"/>
      <c r="G3" s="5" t="str">
        <f>CHAR(128522)</f>
        <v>😊</v>
      </c>
      <c r="H3" s="2"/>
    </row>
    <row r="4" ht="20.25" customHeight="1">
      <c r="A4" s="6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7" t="str">
        <f>CHAR(128561)</f>
        <v>😱</v>
      </c>
      <c r="H4" s="8"/>
    </row>
    <row r="5" ht="20.25" customHeight="1">
      <c r="A5" s="6"/>
      <c r="B5" s="5" t="s">
        <v>6</v>
      </c>
      <c r="C5" s="5" t="s">
        <v>7</v>
      </c>
      <c r="D5" s="5" t="s">
        <v>8</v>
      </c>
      <c r="E5" s="5" t="b">
        <v>1</v>
      </c>
      <c r="F5" s="7" t="str">
        <f t="shared" ref="F5:F10" si="1">IF(E5=TRUE,($G$3 &amp; " Felicitaciones, estás aprendiendo a regular tus emociones") ,($G$4 &amp; $G$5 &amp; " No te vayas sin respirar " &amp; $G$6))</f>
        <v>😊 Felicitaciones, estás aprendiendo a regular tus emociones</v>
      </c>
      <c r="G5" s="7" t="str">
        <f>CHAR(128680)</f>
        <v>🚨</v>
      </c>
      <c r="H5" s="8"/>
    </row>
    <row r="6" ht="20.25" customHeight="1">
      <c r="A6" s="8"/>
      <c r="B6" s="7"/>
      <c r="C6" s="5" t="s">
        <v>7</v>
      </c>
      <c r="D6" s="7"/>
      <c r="E6" s="5" t="b">
        <v>0</v>
      </c>
      <c r="F6" s="7" t="str">
        <f t="shared" si="1"/>
        <v>😱🚨 No te vayas sin respirar 🙚</v>
      </c>
      <c r="G6" s="7" t="str">
        <f>CHAR(128602)</f>
        <v>🙚</v>
      </c>
      <c r="H6" s="8"/>
    </row>
    <row r="7" ht="20.25" customHeight="1">
      <c r="A7" s="8"/>
      <c r="B7" s="7"/>
      <c r="C7" s="7"/>
      <c r="D7" s="7"/>
      <c r="E7" s="5" t="b">
        <v>0</v>
      </c>
      <c r="F7" s="7" t="str">
        <f t="shared" si="1"/>
        <v>😱🚨 No te vayas sin respirar 🙚</v>
      </c>
      <c r="G7" s="7"/>
      <c r="H7" s="8"/>
    </row>
    <row r="8" ht="20.25" customHeight="1">
      <c r="A8" s="8"/>
      <c r="B8" s="7"/>
      <c r="C8" s="7"/>
      <c r="D8" s="7"/>
      <c r="E8" s="5" t="b">
        <v>0</v>
      </c>
      <c r="F8" s="7" t="str">
        <f t="shared" si="1"/>
        <v>😱🚨 No te vayas sin respirar 🙚</v>
      </c>
      <c r="G8" s="7"/>
      <c r="H8" s="8"/>
    </row>
    <row r="9" ht="20.25" customHeight="1">
      <c r="A9" s="8"/>
      <c r="B9" s="7"/>
      <c r="C9" s="7"/>
      <c r="D9" s="7"/>
      <c r="E9" s="7" t="b">
        <v>0</v>
      </c>
      <c r="F9" s="7" t="str">
        <f t="shared" si="1"/>
        <v>😱🚨 No te vayas sin respirar 🙚</v>
      </c>
      <c r="G9" s="7"/>
      <c r="H9" s="8"/>
    </row>
    <row r="10" ht="20.25" customHeight="1">
      <c r="A10" s="8"/>
      <c r="B10" s="7"/>
      <c r="C10" s="7"/>
      <c r="D10" s="7"/>
      <c r="E10" s="7" t="b">
        <v>0</v>
      </c>
      <c r="F10" s="7" t="str">
        <f t="shared" si="1"/>
        <v>😱🚨 No te vayas sin respirar 🙚</v>
      </c>
      <c r="G10" s="7"/>
      <c r="H10" s="8"/>
    </row>
    <row r="11" ht="20.25" customHeight="1">
      <c r="A11" s="8"/>
      <c r="B11" s="8"/>
      <c r="C11" s="8"/>
      <c r="D11" s="8"/>
      <c r="E11" s="8"/>
      <c r="F11" s="8"/>
      <c r="G11" s="8"/>
      <c r="H11" s="8"/>
    </row>
    <row r="12" ht="20.25" customHeight="1">
      <c r="A12" s="8"/>
      <c r="B12" s="8"/>
      <c r="C12" s="8"/>
      <c r="D12" s="8"/>
      <c r="E12" s="8"/>
      <c r="F12" s="8"/>
      <c r="G12" s="8"/>
      <c r="H12" s="8"/>
    </row>
  </sheetData>
  <mergeCells count="1">
    <mergeCell ref="B2:F3"/>
  </mergeCells>
  <dataValidations>
    <dataValidation type="list" allowBlank="1" showErrorMessage="1" sqref="C5:C10">
      <formula1>"Baja,Media,Alta"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38"/>
    <col customWidth="1" min="2" max="2" width="69.63"/>
    <col customWidth="1" min="3" max="3" width="30.63"/>
  </cols>
  <sheetData>
    <row r="1">
      <c r="A1" s="9"/>
      <c r="B1" s="10"/>
      <c r="C1" s="10"/>
      <c r="D1" s="11"/>
    </row>
    <row r="2">
      <c r="A2" s="9"/>
      <c r="B2" s="12" t="s">
        <v>9</v>
      </c>
      <c r="D2" s="11"/>
    </row>
    <row r="3">
      <c r="A3" s="13"/>
      <c r="B3" s="14" t="s">
        <v>10</v>
      </c>
      <c r="D3" s="11"/>
    </row>
    <row r="4">
      <c r="A4" s="15"/>
      <c r="B4" s="16"/>
      <c r="C4" s="17"/>
      <c r="D4" s="11"/>
    </row>
    <row r="5">
      <c r="A5" s="15"/>
      <c r="B5" s="18" t="s">
        <v>11</v>
      </c>
      <c r="C5" s="19"/>
      <c r="D5" s="11"/>
    </row>
    <row r="6">
      <c r="A6" s="15"/>
      <c r="B6" s="18" t="s">
        <v>12</v>
      </c>
      <c r="C6" s="19"/>
      <c r="D6" s="11"/>
    </row>
    <row r="7">
      <c r="A7" s="15"/>
      <c r="B7" s="18" t="s">
        <v>13</v>
      </c>
      <c r="C7" s="19"/>
      <c r="D7" s="11"/>
    </row>
    <row r="8">
      <c r="A8" s="15"/>
      <c r="B8" s="18" t="s">
        <v>14</v>
      </c>
      <c r="C8" s="19"/>
      <c r="D8" s="11"/>
    </row>
    <row r="9">
      <c r="A9" s="15"/>
      <c r="B9" s="18" t="s">
        <v>15</v>
      </c>
      <c r="C9" s="19"/>
      <c r="D9" s="11"/>
    </row>
    <row r="10">
      <c r="A10" s="15"/>
      <c r="B10" s="18" t="s">
        <v>16</v>
      </c>
      <c r="C10" s="19"/>
      <c r="D10" s="11"/>
    </row>
    <row r="11">
      <c r="A11" s="15"/>
      <c r="B11" s="18" t="s">
        <v>17</v>
      </c>
      <c r="C11" s="19"/>
      <c r="D11" s="11"/>
    </row>
    <row r="12">
      <c r="A12" s="15"/>
      <c r="B12" s="18" t="s">
        <v>18</v>
      </c>
      <c r="C12" s="19"/>
      <c r="D12" s="11"/>
    </row>
    <row r="13">
      <c r="A13" s="15"/>
      <c r="B13" s="18" t="s">
        <v>19</v>
      </c>
      <c r="C13" s="19"/>
      <c r="D13" s="11"/>
    </row>
    <row r="14">
      <c r="A14" s="15"/>
      <c r="B14" s="18" t="s">
        <v>20</v>
      </c>
      <c r="C14" s="19"/>
      <c r="D14" s="11"/>
    </row>
    <row r="15" ht="33.0" customHeight="1">
      <c r="A15" s="20"/>
      <c r="B15" s="21" t="s">
        <v>21</v>
      </c>
      <c r="C15" s="22">
        <f>SUM(C5:C14)</f>
        <v>0</v>
      </c>
      <c r="D15" s="11"/>
    </row>
    <row r="16">
      <c r="A16" s="23"/>
      <c r="B16" s="24"/>
      <c r="C16" s="25"/>
      <c r="D16" s="11"/>
    </row>
    <row r="17">
      <c r="A17" s="15"/>
      <c r="B17" s="18" t="s">
        <v>22</v>
      </c>
      <c r="D17" s="11"/>
    </row>
    <row r="18">
      <c r="A18" s="15"/>
      <c r="B18" s="18"/>
      <c r="C18" s="26"/>
      <c r="D18" s="11"/>
    </row>
    <row r="19" ht="41.25" customHeight="1">
      <c r="A19" s="27"/>
      <c r="B19" s="28" t="s">
        <v>23</v>
      </c>
      <c r="C19" s="19" t="s">
        <v>24</v>
      </c>
      <c r="D19" s="11"/>
    </row>
    <row r="20">
      <c r="A20" s="27"/>
      <c r="B20" s="28" t="s">
        <v>25</v>
      </c>
      <c r="C20" s="19" t="s">
        <v>26</v>
      </c>
      <c r="D20" s="11"/>
    </row>
    <row r="21">
      <c r="A21" s="27"/>
      <c r="B21" s="28" t="s">
        <v>27</v>
      </c>
      <c r="C21" s="19" t="s">
        <v>28</v>
      </c>
      <c r="D21" s="11"/>
    </row>
    <row r="22" ht="29.25" customHeight="1">
      <c r="A22" s="11"/>
      <c r="B22" s="11"/>
      <c r="C22" s="29"/>
      <c r="D22" s="11"/>
    </row>
  </sheetData>
  <mergeCells count="4">
    <mergeCell ref="B2:C2"/>
    <mergeCell ref="B3:C3"/>
    <mergeCell ref="B4:C4"/>
    <mergeCell ref="B17:C17"/>
  </mergeCells>
  <dataValidations>
    <dataValidation type="list" allowBlank="1" showErrorMessage="1" sqref="C5:C14">
      <formula1>"0,1,2,3,4,5,6"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38"/>
    <col customWidth="1" min="2" max="2" width="32.13"/>
    <col customWidth="1" min="3" max="3" width="86.5"/>
    <col customWidth="1" min="4" max="4" width="11.75"/>
  </cols>
  <sheetData>
    <row r="1">
      <c r="A1" s="30"/>
      <c r="B1" s="30"/>
      <c r="C1" s="30"/>
      <c r="D1" s="8"/>
    </row>
    <row r="2">
      <c r="A2" s="30"/>
      <c r="B2" s="31" t="s">
        <v>29</v>
      </c>
      <c r="C2" s="32"/>
      <c r="D2" s="8"/>
    </row>
    <row r="3">
      <c r="A3" s="33"/>
      <c r="B3" s="33"/>
      <c r="C3" s="34"/>
      <c r="D3" s="8"/>
    </row>
    <row r="4">
      <c r="A4" s="35"/>
      <c r="B4" s="36" t="s">
        <v>30</v>
      </c>
      <c r="C4" s="37" t="s">
        <v>31</v>
      </c>
      <c r="D4" s="38"/>
    </row>
    <row r="5">
      <c r="A5" s="39"/>
      <c r="B5" s="40" t="s">
        <v>32</v>
      </c>
      <c r="C5" s="41"/>
      <c r="D5" s="38"/>
    </row>
    <row r="6">
      <c r="A6" s="33"/>
      <c r="B6" s="33"/>
      <c r="C6" s="42"/>
      <c r="D6" s="8"/>
    </row>
    <row r="7">
      <c r="A7" s="35"/>
      <c r="B7" s="36" t="s">
        <v>33</v>
      </c>
      <c r="C7" s="37" t="s">
        <v>34</v>
      </c>
      <c r="D7" s="43"/>
    </row>
    <row r="8">
      <c r="A8" s="39"/>
      <c r="B8" s="44" t="s">
        <v>35</v>
      </c>
      <c r="C8" s="45" t="s">
        <v>36</v>
      </c>
      <c r="D8" s="38"/>
    </row>
    <row r="9">
      <c r="A9" s="39"/>
      <c r="B9" s="46"/>
      <c r="C9" s="45" t="s">
        <v>37</v>
      </c>
      <c r="D9" s="38"/>
    </row>
    <row r="10">
      <c r="A10" s="39"/>
      <c r="B10" s="46"/>
      <c r="C10" s="45" t="s">
        <v>38</v>
      </c>
      <c r="D10" s="38"/>
    </row>
    <row r="11">
      <c r="A11" s="39"/>
      <c r="B11" s="47"/>
      <c r="C11" s="45" t="s">
        <v>39</v>
      </c>
      <c r="D11" s="38"/>
    </row>
    <row r="12">
      <c r="A12" s="33"/>
      <c r="B12" s="33"/>
      <c r="C12" s="42"/>
      <c r="D12" s="8"/>
    </row>
    <row r="13">
      <c r="A13" s="48"/>
      <c r="B13" s="49" t="s">
        <v>40</v>
      </c>
      <c r="C13" s="37" t="s">
        <v>41</v>
      </c>
      <c r="D13" s="38"/>
    </row>
    <row r="14">
      <c r="A14" s="39"/>
      <c r="B14" s="44" t="s">
        <v>42</v>
      </c>
      <c r="C14" s="45" t="s">
        <v>43</v>
      </c>
      <c r="D14" s="38"/>
    </row>
    <row r="15">
      <c r="A15" s="39"/>
      <c r="B15" s="46"/>
      <c r="C15" s="45" t="s">
        <v>44</v>
      </c>
      <c r="D15" s="38"/>
    </row>
    <row r="16">
      <c r="A16" s="39"/>
      <c r="B16" s="46"/>
      <c r="C16" s="45" t="s">
        <v>45</v>
      </c>
      <c r="D16" s="38"/>
    </row>
    <row r="17">
      <c r="A17" s="39"/>
      <c r="B17" s="47"/>
      <c r="C17" s="45" t="s">
        <v>46</v>
      </c>
      <c r="D17" s="38"/>
    </row>
    <row r="18">
      <c r="A18" s="33"/>
      <c r="B18" s="33"/>
      <c r="C18" s="42"/>
      <c r="D18" s="8"/>
    </row>
    <row r="19">
      <c r="A19" s="48"/>
      <c r="B19" s="49" t="s">
        <v>47</v>
      </c>
      <c r="C19" s="50" t="s">
        <v>48</v>
      </c>
      <c r="D19" s="38"/>
    </row>
    <row r="20">
      <c r="A20" s="39"/>
      <c r="B20" s="40" t="s">
        <v>49</v>
      </c>
      <c r="C20" s="41"/>
      <c r="D20" s="38"/>
    </row>
    <row r="21">
      <c r="A21" s="33"/>
      <c r="B21" s="33"/>
      <c r="C21" s="42"/>
      <c r="D21" s="8"/>
    </row>
    <row r="22">
      <c r="A22" s="48"/>
      <c r="B22" s="49" t="s">
        <v>50</v>
      </c>
      <c r="C22" s="50" t="s">
        <v>51</v>
      </c>
      <c r="D22" s="38"/>
    </row>
    <row r="23">
      <c r="A23" s="39"/>
      <c r="B23" s="44" t="s">
        <v>52</v>
      </c>
      <c r="C23" s="45" t="s">
        <v>53</v>
      </c>
      <c r="D23" s="38"/>
    </row>
    <row r="24">
      <c r="A24" s="39"/>
      <c r="B24" s="46"/>
      <c r="C24" s="45" t="s">
        <v>54</v>
      </c>
      <c r="D24" s="38"/>
    </row>
    <row r="25">
      <c r="A25" s="39"/>
      <c r="B25" s="46"/>
      <c r="C25" s="45" t="s">
        <v>55</v>
      </c>
      <c r="D25" s="38"/>
    </row>
    <row r="26">
      <c r="A26" s="39"/>
      <c r="B26" s="47"/>
      <c r="C26" s="45" t="s">
        <v>56</v>
      </c>
      <c r="D26" s="38"/>
    </row>
    <row r="27">
      <c r="A27" s="33"/>
      <c r="B27" s="33"/>
      <c r="C27" s="42"/>
      <c r="D27" s="8"/>
    </row>
    <row r="28">
      <c r="A28" s="48"/>
      <c r="B28" s="49" t="s">
        <v>57</v>
      </c>
      <c r="C28" s="50" t="s">
        <v>58</v>
      </c>
      <c r="D28" s="38"/>
    </row>
    <row r="29">
      <c r="A29" s="39"/>
      <c r="B29" s="40" t="s">
        <v>59</v>
      </c>
      <c r="C29" s="41"/>
      <c r="D29" s="38"/>
    </row>
    <row r="30">
      <c r="A30" s="33"/>
      <c r="B30" s="33"/>
      <c r="C30" s="51"/>
      <c r="D30" s="8"/>
    </row>
    <row r="31" ht="63.75" customHeight="1">
      <c r="A31" s="52"/>
      <c r="B31" s="53" t="s">
        <v>60</v>
      </c>
      <c r="C31" s="32"/>
      <c r="D31" s="8"/>
    </row>
    <row r="32">
      <c r="A32" s="33"/>
      <c r="B32" s="33"/>
      <c r="C32" s="33"/>
      <c r="D32" s="8"/>
    </row>
    <row r="33">
      <c r="A33" s="33"/>
      <c r="B33" s="33"/>
      <c r="C33" s="33"/>
      <c r="D33" s="8"/>
    </row>
  </sheetData>
  <mergeCells count="5">
    <mergeCell ref="B2:C2"/>
    <mergeCell ref="B8:B11"/>
    <mergeCell ref="B14:B17"/>
    <mergeCell ref="B23:B26"/>
    <mergeCell ref="B31:C3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8.13"/>
    <col customWidth="1" min="3" max="3" width="7.5"/>
    <col customWidth="1" min="4" max="4" width="25.5"/>
    <col customWidth="1" min="5" max="5" width="15.75"/>
    <col customWidth="1" min="6" max="6" width="19.25"/>
    <col customWidth="1" min="7" max="7" width="16.38"/>
    <col customWidth="1" min="8" max="8" width="5.63"/>
    <col customWidth="1" min="9" max="9" width="18.75"/>
  </cols>
  <sheetData>
    <row r="1">
      <c r="A1" s="54"/>
      <c r="B1" s="54"/>
      <c r="C1" s="54"/>
      <c r="D1" s="54"/>
      <c r="E1" s="55"/>
      <c r="F1" s="54"/>
      <c r="G1" s="54"/>
      <c r="H1" s="54"/>
      <c r="I1" s="54"/>
      <c r="J1" s="54"/>
      <c r="K1" s="54"/>
    </row>
    <row r="2">
      <c r="A2" s="54"/>
      <c r="B2" s="56" t="s">
        <v>61</v>
      </c>
      <c r="C2" s="57"/>
      <c r="D2" s="57"/>
      <c r="E2" s="57"/>
      <c r="F2" s="57"/>
      <c r="G2" s="58"/>
      <c r="H2" s="54"/>
      <c r="I2" s="54"/>
      <c r="J2" s="54"/>
      <c r="K2" s="54"/>
    </row>
    <row r="3">
      <c r="A3" s="54"/>
      <c r="B3" s="47"/>
      <c r="C3" s="59"/>
      <c r="D3" s="59"/>
      <c r="E3" s="59"/>
      <c r="F3" s="59"/>
      <c r="G3" s="60"/>
      <c r="H3" s="54"/>
      <c r="I3" s="54"/>
      <c r="J3" s="54"/>
      <c r="K3" s="54"/>
    </row>
    <row r="4">
      <c r="A4" s="54"/>
      <c r="B4" s="61"/>
      <c r="C4" s="61"/>
      <c r="D4" s="61"/>
      <c r="E4" s="62"/>
      <c r="F4" s="63"/>
      <c r="G4" s="63"/>
      <c r="H4" s="54"/>
      <c r="I4" s="54"/>
      <c r="J4" s="54"/>
      <c r="K4" s="54"/>
    </row>
    <row r="5">
      <c r="A5" s="64"/>
      <c r="B5" s="65">
        <f>IFERROR(J19/J13,)</f>
        <v>0.5</v>
      </c>
      <c r="C5" s="58"/>
      <c r="D5" s="66" t="str">
        <f>IFERROR(__xludf.DUMMYFUNCTION("SPARKLINE(B5,{""charttype"",""bar"";""max"",100%;""color1"",""#93c47d""})"),"")</f>
        <v/>
      </c>
      <c r="E5" s="57"/>
      <c r="F5" s="57"/>
      <c r="G5" s="58"/>
      <c r="H5" s="54"/>
      <c r="I5" s="54"/>
      <c r="J5" s="54"/>
      <c r="K5" s="54"/>
    </row>
    <row r="6">
      <c r="A6" s="64"/>
      <c r="B6" s="47"/>
      <c r="C6" s="60"/>
      <c r="D6" s="47"/>
      <c r="E6" s="59"/>
      <c r="F6" s="59"/>
      <c r="G6" s="60"/>
      <c r="H6" s="54"/>
      <c r="I6" s="54"/>
      <c r="J6" s="54"/>
      <c r="K6" s="54"/>
    </row>
    <row r="7">
      <c r="A7" s="54"/>
      <c r="B7" s="54"/>
      <c r="C7" s="54"/>
      <c r="D7" s="54"/>
      <c r="E7" s="55"/>
      <c r="F7" s="54"/>
      <c r="G7" s="54"/>
      <c r="H7" s="54"/>
      <c r="I7" s="67" t="s">
        <v>62</v>
      </c>
      <c r="J7" s="68"/>
      <c r="K7" s="54"/>
    </row>
    <row r="8">
      <c r="A8" s="54"/>
      <c r="B8" s="69" t="s">
        <v>63</v>
      </c>
      <c r="C8" s="69" t="s">
        <v>64</v>
      </c>
      <c r="D8" s="69" t="s">
        <v>65</v>
      </c>
      <c r="E8" s="70" t="s">
        <v>66</v>
      </c>
      <c r="F8" s="69" t="s">
        <v>67</v>
      </c>
      <c r="G8" s="67" t="s">
        <v>68</v>
      </c>
      <c r="H8" s="54"/>
      <c r="I8" s="71" t="s">
        <v>69</v>
      </c>
      <c r="J8" s="72">
        <f t="shared" ref="J8:J11" si="1">COUNTIF($F$9:$F$23,I8)</f>
        <v>1</v>
      </c>
      <c r="K8" s="54"/>
    </row>
    <row r="9">
      <c r="A9" s="54"/>
      <c r="B9" s="73">
        <f t="array" ref="B9:B23">SEQUENCE(15,1,1,1)</f>
        <v>1</v>
      </c>
      <c r="C9" s="74" t="b">
        <v>1</v>
      </c>
      <c r="D9" s="74" t="s">
        <v>70</v>
      </c>
      <c r="E9" s="75">
        <v>45198.0</v>
      </c>
      <c r="F9" s="74" t="s">
        <v>71</v>
      </c>
      <c r="G9" s="72">
        <f t="shared" ref="G9:G23" si="2">if(ISBLANK(E9),,E9-TODAY())</f>
        <v>-47</v>
      </c>
      <c r="H9" s="54"/>
      <c r="I9" s="71" t="s">
        <v>72</v>
      </c>
      <c r="J9" s="72">
        <f t="shared" si="1"/>
        <v>1</v>
      </c>
      <c r="K9" s="54"/>
    </row>
    <row r="10">
      <c r="A10" s="54"/>
      <c r="B10" s="73">
        <v>2.0</v>
      </c>
      <c r="C10" s="74" t="b">
        <v>0</v>
      </c>
      <c r="D10" s="74" t="s">
        <v>73</v>
      </c>
      <c r="E10" s="76">
        <v>45158.0</v>
      </c>
      <c r="F10" s="74" t="s">
        <v>71</v>
      </c>
      <c r="G10" s="72">
        <f t="shared" si="2"/>
        <v>-87</v>
      </c>
      <c r="H10" s="54"/>
      <c r="I10" s="71" t="s">
        <v>71</v>
      </c>
      <c r="J10" s="72">
        <f t="shared" si="1"/>
        <v>3</v>
      </c>
      <c r="K10" s="54"/>
    </row>
    <row r="11">
      <c r="A11" s="54"/>
      <c r="B11" s="73">
        <v>3.0</v>
      </c>
      <c r="C11" s="74" t="b">
        <v>0</v>
      </c>
      <c r="D11" s="74" t="s">
        <v>70</v>
      </c>
      <c r="E11" s="75">
        <v>45198.0</v>
      </c>
      <c r="F11" s="74" t="s">
        <v>69</v>
      </c>
      <c r="G11" s="72">
        <f t="shared" si="2"/>
        <v>-47</v>
      </c>
      <c r="H11" s="54"/>
      <c r="I11" s="77" t="s">
        <v>74</v>
      </c>
      <c r="J11" s="78">
        <f t="shared" si="1"/>
        <v>0</v>
      </c>
      <c r="K11" s="54"/>
    </row>
    <row r="12">
      <c r="A12" s="54"/>
      <c r="B12" s="73">
        <v>4.0</v>
      </c>
      <c r="C12" s="74" t="b">
        <v>1</v>
      </c>
      <c r="D12" s="79" t="s">
        <v>75</v>
      </c>
      <c r="E12" s="75">
        <v>45217.0</v>
      </c>
      <c r="F12" s="74" t="s">
        <v>71</v>
      </c>
      <c r="G12" s="72">
        <f t="shared" si="2"/>
        <v>-28</v>
      </c>
      <c r="H12" s="54"/>
      <c r="I12" s="54"/>
      <c r="J12" s="54"/>
      <c r="K12" s="54"/>
    </row>
    <row r="13">
      <c r="A13" s="54"/>
      <c r="B13" s="73">
        <v>5.0</v>
      </c>
      <c r="C13" s="74" t="b">
        <v>0</v>
      </c>
      <c r="D13" s="79"/>
      <c r="E13" s="75"/>
      <c r="F13" s="74" t="s">
        <v>72</v>
      </c>
      <c r="G13" s="72" t="str">
        <f t="shared" si="2"/>
        <v/>
      </c>
      <c r="H13" s="54"/>
      <c r="I13" s="80" t="s">
        <v>76</v>
      </c>
      <c r="J13" s="81">
        <f>COUNTA(D9:D23)</f>
        <v>4</v>
      </c>
      <c r="K13" s="54"/>
    </row>
    <row r="14">
      <c r="A14" s="54"/>
      <c r="B14" s="73">
        <v>6.0</v>
      </c>
      <c r="C14" s="79" t="b">
        <v>0</v>
      </c>
      <c r="D14" s="74"/>
      <c r="E14" s="75"/>
      <c r="F14" s="79"/>
      <c r="G14" s="72" t="str">
        <f t="shared" si="2"/>
        <v/>
      </c>
      <c r="H14" s="54"/>
      <c r="I14" s="82"/>
      <c r="J14" s="83"/>
      <c r="K14" s="54"/>
    </row>
    <row r="15">
      <c r="A15" s="54"/>
      <c r="B15" s="73">
        <v>7.0</v>
      </c>
      <c r="C15" s="79" t="b">
        <v>0</v>
      </c>
      <c r="D15" s="79"/>
      <c r="E15" s="84"/>
      <c r="F15" s="79"/>
      <c r="G15" s="72" t="str">
        <f t="shared" si="2"/>
        <v/>
      </c>
      <c r="H15" s="54"/>
      <c r="I15" s="85"/>
      <c r="J15" s="85"/>
      <c r="K15" s="54"/>
    </row>
    <row r="16">
      <c r="A16" s="54"/>
      <c r="B16" s="73">
        <v>8.0</v>
      </c>
      <c r="C16" s="79" t="b">
        <v>0</v>
      </c>
      <c r="D16" s="79"/>
      <c r="E16" s="84"/>
      <c r="F16" s="79"/>
      <c r="G16" s="72" t="str">
        <f t="shared" si="2"/>
        <v/>
      </c>
      <c r="H16" s="54"/>
      <c r="I16" s="86" t="s">
        <v>77</v>
      </c>
      <c r="J16" s="87">
        <f>J13-J19</f>
        <v>2</v>
      </c>
      <c r="K16" s="54"/>
    </row>
    <row r="17">
      <c r="A17" s="54"/>
      <c r="B17" s="73">
        <v>9.0</v>
      </c>
      <c r="C17" s="79" t="b">
        <v>0</v>
      </c>
      <c r="D17" s="79"/>
      <c r="E17" s="84"/>
      <c r="F17" s="79"/>
      <c r="G17" s="72" t="str">
        <f t="shared" si="2"/>
        <v/>
      </c>
      <c r="H17" s="54"/>
      <c r="I17" s="82"/>
      <c r="J17" s="83"/>
      <c r="K17" s="54"/>
    </row>
    <row r="18">
      <c r="A18" s="54"/>
      <c r="B18" s="73">
        <v>10.0</v>
      </c>
      <c r="C18" s="79" t="b">
        <v>0</v>
      </c>
      <c r="D18" s="79"/>
      <c r="E18" s="84"/>
      <c r="F18" s="79"/>
      <c r="G18" s="72" t="str">
        <f t="shared" si="2"/>
        <v/>
      </c>
      <c r="H18" s="54"/>
      <c r="I18" s="85"/>
      <c r="J18" s="85"/>
      <c r="K18" s="54"/>
    </row>
    <row r="19">
      <c r="A19" s="54"/>
      <c r="B19" s="73">
        <v>11.0</v>
      </c>
      <c r="C19" s="79" t="b">
        <v>0</v>
      </c>
      <c r="D19" s="79"/>
      <c r="E19" s="84"/>
      <c r="F19" s="79"/>
      <c r="G19" s="72" t="str">
        <f t="shared" si="2"/>
        <v/>
      </c>
      <c r="H19" s="54"/>
      <c r="I19" s="88" t="s">
        <v>78</v>
      </c>
      <c r="J19" s="89">
        <f>countifs(C9:C23,true,D9:D23,"&lt;&gt;")</f>
        <v>2</v>
      </c>
      <c r="K19" s="54"/>
    </row>
    <row r="20">
      <c r="A20" s="54"/>
      <c r="B20" s="73">
        <v>12.0</v>
      </c>
      <c r="C20" s="79" t="b">
        <v>0</v>
      </c>
      <c r="D20" s="79"/>
      <c r="E20" s="84"/>
      <c r="F20" s="79"/>
      <c r="G20" s="72" t="str">
        <f t="shared" si="2"/>
        <v/>
      </c>
      <c r="H20" s="54"/>
      <c r="I20" s="82"/>
      <c r="J20" s="83"/>
      <c r="K20" s="54"/>
    </row>
    <row r="21">
      <c r="A21" s="54"/>
      <c r="B21" s="73">
        <v>13.0</v>
      </c>
      <c r="C21" s="79" t="b">
        <v>0</v>
      </c>
      <c r="D21" s="79"/>
      <c r="E21" s="84"/>
      <c r="F21" s="79"/>
      <c r="G21" s="72" t="str">
        <f t="shared" si="2"/>
        <v/>
      </c>
      <c r="H21" s="54"/>
      <c r="I21" s="54"/>
      <c r="J21" s="54"/>
      <c r="K21" s="54"/>
    </row>
    <row r="22">
      <c r="A22" s="54"/>
      <c r="B22" s="73">
        <v>14.0</v>
      </c>
      <c r="C22" s="79" t="b">
        <v>0</v>
      </c>
      <c r="D22" s="79"/>
      <c r="E22" s="84"/>
      <c r="F22" s="79"/>
      <c r="G22" s="72" t="str">
        <f t="shared" si="2"/>
        <v/>
      </c>
      <c r="H22" s="54"/>
      <c r="I22" s="54"/>
      <c r="J22" s="54"/>
      <c r="K22" s="54"/>
    </row>
    <row r="23">
      <c r="A23" s="54"/>
      <c r="B23" s="90">
        <v>15.0</v>
      </c>
      <c r="C23" s="91" t="b">
        <v>0</v>
      </c>
      <c r="D23" s="91"/>
      <c r="E23" s="92"/>
      <c r="F23" s="91"/>
      <c r="G23" s="78" t="str">
        <f t="shared" si="2"/>
        <v/>
      </c>
      <c r="H23" s="54"/>
      <c r="I23" s="54"/>
      <c r="J23" s="54"/>
      <c r="K23" s="54"/>
    </row>
    <row r="24">
      <c r="A24" s="54"/>
      <c r="B24" s="54"/>
      <c r="C24" s="54"/>
      <c r="D24" s="54"/>
      <c r="E24" s="55"/>
      <c r="F24" s="54"/>
      <c r="G24" s="54"/>
      <c r="H24" s="54"/>
      <c r="I24" s="54"/>
      <c r="J24" s="54"/>
      <c r="K24" s="54"/>
    </row>
    <row r="25">
      <c r="A25" s="54"/>
      <c r="B25" s="54"/>
      <c r="C25" s="54"/>
      <c r="D25" s="54"/>
      <c r="E25" s="55"/>
      <c r="F25" s="54"/>
      <c r="G25" s="54"/>
      <c r="H25" s="54"/>
      <c r="I25" s="54"/>
      <c r="J25" s="54"/>
      <c r="K25" s="54"/>
    </row>
    <row r="26">
      <c r="A26" s="54"/>
      <c r="B26" s="54"/>
      <c r="C26" s="54"/>
      <c r="D26" s="54"/>
      <c r="E26" s="55"/>
      <c r="F26" s="54"/>
      <c r="G26" s="54"/>
      <c r="H26" s="54"/>
      <c r="I26" s="54"/>
      <c r="J26" s="54"/>
      <c r="K26" s="54"/>
    </row>
    <row r="27">
      <c r="A27" s="54"/>
      <c r="B27" s="54"/>
      <c r="C27" s="54"/>
      <c r="D27" s="54"/>
      <c r="E27" s="55"/>
      <c r="F27" s="54"/>
      <c r="G27" s="54"/>
      <c r="H27" s="54"/>
      <c r="I27" s="54"/>
      <c r="J27" s="54"/>
      <c r="K27" s="54"/>
    </row>
  </sheetData>
  <mergeCells count="10">
    <mergeCell ref="I16:I17"/>
    <mergeCell ref="I19:I20"/>
    <mergeCell ref="J19:J20"/>
    <mergeCell ref="B2:G3"/>
    <mergeCell ref="B5:C6"/>
    <mergeCell ref="D5:G6"/>
    <mergeCell ref="I7:J7"/>
    <mergeCell ref="I13:I14"/>
    <mergeCell ref="J13:J14"/>
    <mergeCell ref="J16:J17"/>
  </mergeCells>
  <conditionalFormatting sqref="G9:G23">
    <cfRule type="expression" dxfId="0" priority="1">
      <formula>C9:C23</formula>
    </cfRule>
  </conditionalFormatting>
  <conditionalFormatting sqref="D9:D23">
    <cfRule type="expression" dxfId="0" priority="2">
      <formula>C9:C23</formula>
    </cfRule>
  </conditionalFormatting>
  <conditionalFormatting sqref="E9:E23">
    <cfRule type="expression" dxfId="0" priority="3">
      <formula>C9:C23</formula>
    </cfRule>
  </conditionalFormatting>
  <conditionalFormatting sqref="F9:F23">
    <cfRule type="expression" dxfId="0" priority="4">
      <formula>C9:C23</formula>
    </cfRule>
  </conditionalFormatting>
  <dataValidations>
    <dataValidation type="custom" allowBlank="1" showDropDown="1" showInputMessage="1" showErrorMessage="1" prompt="Enter a valid date" sqref="E9:E23">
      <formula1>OR(NOT(ISERROR(DATEVALUE(E9))), AND(ISNUMBER(E9), LEFT(CELL("format", E9))="D"))</formula1>
    </dataValidation>
    <dataValidation type="list" allowBlank="1" showInputMessage="1" showErrorMessage="1" prompt="Click and enter a value from range Sheet2!I8:I11" sqref="F9:F23">
      <formula1>$I$8:$I$11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63"/>
    <col customWidth="1" min="3" max="3" width="31.88"/>
    <col customWidth="1" min="4" max="4" width="7.88"/>
    <col customWidth="1" min="5" max="5" width="4.5"/>
    <col customWidth="1" min="6" max="6" width="21.63"/>
    <col customWidth="1" min="7" max="7" width="29.13"/>
    <col hidden="1" min="8" max="8" width="12.63"/>
  </cols>
  <sheetData>
    <row r="1">
      <c r="A1" s="8"/>
      <c r="B1" s="8"/>
      <c r="C1" s="33"/>
      <c r="D1" s="8"/>
      <c r="E1" s="8"/>
      <c r="F1" s="8"/>
      <c r="G1" s="8"/>
      <c r="H1" s="8"/>
      <c r="I1" s="8"/>
    </row>
    <row r="2">
      <c r="A2" s="8"/>
      <c r="B2" s="93" t="s">
        <v>79</v>
      </c>
      <c r="C2" s="57"/>
      <c r="D2" s="57"/>
      <c r="E2" s="57"/>
      <c r="F2" s="57"/>
      <c r="G2" s="58"/>
      <c r="H2" s="6" t="str">
        <f>CHAR(128522)</f>
        <v>😊</v>
      </c>
      <c r="I2" s="8"/>
    </row>
    <row r="3" ht="26.25" customHeight="1">
      <c r="A3" s="8"/>
      <c r="B3" s="47"/>
      <c r="C3" s="59"/>
      <c r="D3" s="59"/>
      <c r="E3" s="59"/>
      <c r="F3" s="59"/>
      <c r="G3" s="60"/>
      <c r="H3" s="8" t="str">
        <f>CHAR(128561)</f>
        <v>😱</v>
      </c>
      <c r="I3" s="8"/>
    </row>
    <row r="4">
      <c r="A4" s="8"/>
      <c r="B4" s="94"/>
      <c r="C4" s="34"/>
      <c r="D4" s="8"/>
      <c r="E4" s="94"/>
      <c r="F4" s="94"/>
      <c r="G4" s="94"/>
      <c r="H4" s="8" t="str">
        <f>CHAR(128680)</f>
        <v>🚨</v>
      </c>
      <c r="I4" s="8"/>
    </row>
    <row r="5">
      <c r="A5" s="95"/>
      <c r="B5" s="96" t="s">
        <v>80</v>
      </c>
      <c r="C5" s="97"/>
      <c r="D5" s="98"/>
      <c r="E5" s="99"/>
      <c r="F5" s="96" t="s">
        <v>81</v>
      </c>
      <c r="G5" s="97"/>
      <c r="H5" s="38" t="str">
        <f>CHAR(128602)</f>
        <v>🙚</v>
      </c>
      <c r="I5" s="8"/>
    </row>
    <row r="6">
      <c r="A6" s="95"/>
      <c r="B6" s="100" t="s">
        <v>82</v>
      </c>
      <c r="C6" s="101" t="s">
        <v>83</v>
      </c>
      <c r="D6" s="98"/>
      <c r="E6" s="99"/>
      <c r="F6" s="100" t="s">
        <v>82</v>
      </c>
      <c r="G6" s="101" t="s">
        <v>84</v>
      </c>
      <c r="H6" s="38"/>
      <c r="I6" s="8"/>
    </row>
    <row r="7">
      <c r="A7" s="95"/>
      <c r="B7" s="102" t="s">
        <v>85</v>
      </c>
      <c r="C7" s="103" t="s">
        <v>86</v>
      </c>
      <c r="D7" s="98"/>
      <c r="E7" s="99"/>
      <c r="F7" s="102" t="s">
        <v>85</v>
      </c>
      <c r="G7" s="103" t="s">
        <v>87</v>
      </c>
      <c r="H7" s="38"/>
      <c r="I7" s="8"/>
    </row>
    <row r="8">
      <c r="A8" s="95"/>
      <c r="B8" s="104"/>
      <c r="C8" s="103" t="s">
        <v>88</v>
      </c>
      <c r="D8" s="98"/>
      <c r="E8" s="99"/>
      <c r="F8" s="104"/>
      <c r="G8" s="103" t="s">
        <v>89</v>
      </c>
      <c r="H8" s="38"/>
      <c r="I8" s="8"/>
    </row>
    <row r="9">
      <c r="A9" s="95"/>
      <c r="B9" s="105"/>
      <c r="C9" s="103" t="s">
        <v>90</v>
      </c>
      <c r="D9" s="98"/>
      <c r="E9" s="99"/>
      <c r="F9" s="105"/>
      <c r="G9" s="103" t="s">
        <v>91</v>
      </c>
      <c r="H9" s="38"/>
      <c r="I9" s="8"/>
    </row>
    <row r="10">
      <c r="A10" s="95"/>
      <c r="B10" s="106" t="s">
        <v>92</v>
      </c>
      <c r="C10" s="101" t="b">
        <v>1</v>
      </c>
      <c r="D10" s="98"/>
      <c r="E10" s="99"/>
      <c r="F10" s="106" t="s">
        <v>92</v>
      </c>
      <c r="G10" s="101" t="b">
        <v>0</v>
      </c>
      <c r="H10" s="38"/>
      <c r="I10" s="8"/>
    </row>
    <row r="11">
      <c r="A11" s="95"/>
      <c r="B11" s="107" t="str">
        <f>IF(C10=TRUE,($H$2 &amp; " Felicitaciones, lo has hecho muy bien, disfruta mucho de tu recompensa") ,($H$4 &amp; " Recuerda que la constancia es mejor que una gran intensidad, así que solo hazlo " &amp; $H$3 ))</f>
        <v>😊 Felicitaciones, lo has hecho muy bien, disfruta mucho de tu recompensa</v>
      </c>
      <c r="C11" s="97"/>
      <c r="D11" s="98"/>
      <c r="E11" s="99"/>
      <c r="F11" s="107" t="str">
        <f>IF(G10=TRUE,($H$2 &amp; " Felicitaciones, lo has hecho muy bien, disfruta mucho de tu recompensa") ,($H$4 &amp; " Recuerda que la constancia es mejor que una gran intensidad, así que solo hazlo " &amp; $H$3 ))</f>
        <v>🚨 Recuerda que la constancia es mejor que una gran intensidad, así que solo hazlo 😱</v>
      </c>
      <c r="G11" s="97"/>
      <c r="H11" s="38"/>
      <c r="I11" s="8"/>
    </row>
    <row r="12">
      <c r="A12" s="8"/>
      <c r="B12" s="108"/>
      <c r="C12" s="51"/>
      <c r="D12" s="8"/>
      <c r="E12" s="108"/>
      <c r="F12" s="108"/>
      <c r="G12" s="108"/>
      <c r="H12" s="8"/>
      <c r="I12" s="8"/>
    </row>
    <row r="13">
      <c r="A13" s="8"/>
      <c r="B13" s="109" t="s">
        <v>93</v>
      </c>
      <c r="C13" s="110"/>
      <c r="D13" s="110"/>
      <c r="E13" s="110"/>
      <c r="F13" s="110"/>
      <c r="G13" s="32"/>
      <c r="H13" s="8"/>
      <c r="I13" s="8"/>
    </row>
    <row r="14">
      <c r="A14" s="8"/>
      <c r="B14" s="111"/>
      <c r="C14" s="112"/>
      <c r="D14" s="111"/>
      <c r="E14" s="111"/>
      <c r="F14" s="111"/>
      <c r="G14" s="111"/>
      <c r="H14" s="8"/>
      <c r="I14" s="8"/>
    </row>
    <row r="15">
      <c r="A15" s="8"/>
      <c r="B15" s="109" t="s">
        <v>94</v>
      </c>
      <c r="C15" s="110"/>
      <c r="D15" s="110"/>
      <c r="E15" s="110"/>
      <c r="F15" s="110"/>
      <c r="G15" s="32"/>
      <c r="H15" s="8"/>
      <c r="I15" s="8"/>
    </row>
    <row r="16">
      <c r="A16" s="8"/>
      <c r="B16" s="111"/>
      <c r="C16" s="112"/>
      <c r="D16" s="111"/>
      <c r="E16" s="111"/>
      <c r="F16" s="111"/>
      <c r="G16" s="111"/>
      <c r="H16" s="8"/>
      <c r="I16" s="8"/>
    </row>
    <row r="17">
      <c r="A17" s="8"/>
      <c r="B17" s="109" t="s">
        <v>95</v>
      </c>
      <c r="C17" s="110"/>
      <c r="D17" s="110"/>
      <c r="E17" s="110"/>
      <c r="F17" s="110"/>
      <c r="G17" s="32"/>
      <c r="H17" s="8"/>
      <c r="I17" s="8"/>
    </row>
    <row r="18">
      <c r="A18" s="8"/>
      <c r="B18" s="8"/>
      <c r="C18" s="33"/>
      <c r="D18" s="8"/>
      <c r="E18" s="8"/>
      <c r="F18" s="8"/>
      <c r="G18" s="8"/>
      <c r="H18" s="8"/>
      <c r="I18" s="8"/>
    </row>
    <row r="19">
      <c r="A19" s="8"/>
      <c r="B19" s="8"/>
      <c r="C19" s="33"/>
      <c r="D19" s="8"/>
      <c r="E19" s="8"/>
      <c r="F19" s="8"/>
      <c r="G19" s="8"/>
      <c r="H19" s="8"/>
      <c r="I19" s="8"/>
    </row>
  </sheetData>
  <mergeCells count="10">
    <mergeCell ref="B13:G13"/>
    <mergeCell ref="B15:G15"/>
    <mergeCell ref="B17:G17"/>
    <mergeCell ref="B2:G3"/>
    <mergeCell ref="B5:C5"/>
    <mergeCell ref="F5:G5"/>
    <mergeCell ref="B7:B9"/>
    <mergeCell ref="F7:F9"/>
    <mergeCell ref="B11:C11"/>
    <mergeCell ref="F11:G11"/>
  </mergeCells>
  <drawing r:id="rId1"/>
</worksheet>
</file>